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9600" activeTab="0"/>
  </bookViews>
  <sheets>
    <sheet name="PAA2019 MODIFIC ACTA 4" sheetId="1" r:id="rId1"/>
    <sheet name="Hoja2" sheetId="2" r:id="rId2"/>
    <sheet name="Hoja3" sheetId="3" r:id="rId3"/>
  </sheets>
  <definedNames>
    <definedName name="_xlnm.Print_Area" localSheetId="0">'PAA2019 MODIFIC ACTA 4'!$B$1:$L$46</definedName>
    <definedName name="_xlnm.Print_Titles" localSheetId="0">'PAA2019 MODIFIC ACTA 4'!$18:$18</definedName>
  </definedNames>
  <calcPr fullCalcOnLoad="1"/>
</workbook>
</file>

<file path=xl/sharedStrings.xml><?xml version="1.0" encoding="utf-8"?>
<sst xmlns="http://schemas.openxmlformats.org/spreadsheetml/2006/main" count="184" uniqueCount="97">
  <si>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</si>
  <si>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</si>
  <si>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</si>
  <si>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</si>
  <si>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</si>
  <si>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</si>
  <si>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</si>
  <si>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</si>
  <si>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</si>
  <si>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</si>
  <si>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</si>
  <si>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</si>
  <si>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</si>
  <si>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</si>
  <si>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</si>
  <si>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</si>
  <si>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</si>
  <si>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</si>
  <si>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</si>
  <si>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</si>
  <si>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</si>
  <si>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</si>
  <si>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</si>
  <si>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</si>
  <si>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</si>
  <si>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</si>
  <si>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</si>
  <si>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</si>
  <si>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</si>
  <si>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CÁMARA DE REPRESENTANTES</t>
  </si>
  <si>
    <t>CARRERA 8 No. 12 B 42 PISO 5</t>
  </si>
  <si>
    <t>www.camara.gov.co</t>
  </si>
  <si>
    <t>MISIÓN: Representar dignamente al Pueblo Colombiano como titular de la Soberanía para construir escenarios jurídicos, transparentes y democráticos que soporten la creación e interpretación de leyes, la reforma de la Constitución  real y objetiva,  el control político sobre el Gobierno y la Administración Pública, la investigación y acusaciÓn a los altos funcionarios del Estado y la elección de altos funcionarios del estado.
VISIÓN: Constituirse en el órgano legislativo efectivo, legítimo y democrático de la sociedad que conduzca a la consolidación del país en un Estado Social de Derecho, legislando en forma justa para lograr un desarrollo social equitativo.</t>
  </si>
  <si>
    <t>Transformación con Transparencia</t>
  </si>
  <si>
    <t>RODOLFO ALFONSO CETINA
JEFE DIVISIÓN DE BIENES Y SERVICIOS
TEL 4325100  Ext 5530
servicios@camara.gov.co</t>
  </si>
  <si>
    <t>ACTA 2</t>
  </si>
  <si>
    <t>RODOLFO ALFONSO CETINA
JEFE DIVISIÓN SERVICIOS
Conmutador 4325100-01-02 Ext 5554
rodolfo.alfonso@camara.gov.co</t>
  </si>
  <si>
    <t>MARIA CAROLINA CARRILLO SALTAREN
DIRECTORA ADMINISTRATIVA
Conmutador 4325100-01-02 Ext 5572
direccion.administrativa@camara.gov.co</t>
  </si>
  <si>
    <t>Recursos  de la nación-Funcionamiento</t>
  </si>
  <si>
    <t>LUIS EDUARDO PÉREZ BELLO,
JEFE OFICINA DE INFORMACIÓN Y PRENSA
 Conmutador 4325100-01-02 Ext. 5254
prensa@camara.gov.co</t>
  </si>
  <si>
    <t>44103003
44103005
44103100
14111500
44103112
44121600
44120000
44122000
44121700
44121800
44121900
44122100</t>
  </si>
  <si>
    <t>84131500
84131501
84131503
84131600
84131517</t>
  </si>
  <si>
    <t>84130000
84131600</t>
  </si>
  <si>
    <t>80161501
80101504
93151501
93151603
81101508
80111601
80111604
80121704</t>
  </si>
  <si>
    <t xml:space="preserve">72101506
</t>
  </si>
  <si>
    <t>31 de dicembre de 2019</t>
  </si>
  <si>
    <t>3 de noviembre de 2019</t>
  </si>
  <si>
    <t>contratación directa</t>
  </si>
  <si>
    <t>licitación pública</t>
  </si>
  <si>
    <t>28 de enero de 2019</t>
  </si>
  <si>
    <t>Licitacion Publica</t>
  </si>
  <si>
    <t>28 de diciembre de 2018</t>
  </si>
  <si>
    <t>aprobadas</t>
  </si>
  <si>
    <t>Minima Cuantia</t>
  </si>
  <si>
    <t>73152108
81111812
45111500
45110000</t>
  </si>
  <si>
    <t>52161500
81161800
83111800
83121700</t>
  </si>
  <si>
    <t>enero de 2019 a diciembre de 2019</t>
  </si>
  <si>
    <t>12 meses</t>
  </si>
  <si>
    <t>Marzo</t>
  </si>
  <si>
    <t>Mínima cuantía</t>
  </si>
  <si>
    <t>Febrero</t>
  </si>
  <si>
    <t>Selección abreviada</t>
  </si>
  <si>
    <t>Abril</t>
  </si>
  <si>
    <t>Contratación directa</t>
  </si>
  <si>
    <t>Acuerdo marco de precios</t>
  </si>
  <si>
    <t xml:space="preserve">Marzo </t>
  </si>
  <si>
    <t>No</t>
  </si>
  <si>
    <t>Enero</t>
  </si>
  <si>
    <t>Noviembre de 2019</t>
  </si>
  <si>
    <t>Si</t>
  </si>
  <si>
    <t>JORGE HUMBERTO MARTILLA SERRANO
SECRETARIO GENERAL
 Conmutador 4325100-01-02 Ext. 5425
secretaria.general@camara.gov.co</t>
  </si>
  <si>
    <t>43233205
44121601
46151600</t>
  </si>
  <si>
    <t>MABEL CRISTINA MELO MORENO
JEFE DIVISIÓN FINANCIERA
 Conmutador 4325100-01-02 Ext. 5567
mabel.melo@camara.gov.co</t>
  </si>
  <si>
    <t>Suministro de elementos eléctricos</t>
  </si>
  <si>
    <t>Contrato interadministrativo para la edición y publicación de la gaceta del congreso y demás publicaciones requeridas y autorizadas por la cámara de representantes</t>
  </si>
  <si>
    <t xml:space="preserve">Suministro de elementos de papelería, útiles de escritorio y de oficina </t>
  </si>
  <si>
    <t>Suministro de combustible para el parque automotor a cargo de la cámara representantes.</t>
  </si>
  <si>
    <t>Compra de tóken (llave electrónica, cámara de comercio) div. Financiera</t>
  </si>
  <si>
    <t>Servicio integral de cafetería con suministro de mano de obra, maquinaria, equipo e insumos para la realización de estas labores en las diferentes dependencias del congreso de la república</t>
  </si>
  <si>
    <t>Servicio integral de aseo con suministro de mano de obra, maquinaria, equipo e insumos para la realización de estas labores en las diferentes dependencias del congreso de la república</t>
  </si>
  <si>
    <t>Suministro de pasajes aéreos a destinos nacionales e internacionales para los  representantes y funcionarios de la cámara de representantes y la prestación de servicios complementarios que requiera la corporación</t>
  </si>
  <si>
    <t>Contratar con una o varias compañías de seguros legalmente autorizada(s) para funcionar en el país, el programa de seguros requerido para la adecuada protección de los bienes e intereses patrimoniales de la cámara de representantes, así como de aquellos por los que sea o fuere legalmente responsable o le corresponda asegurar en virtud de disposición legal o contractual, al igual que el seguro de vida de los honorables representantes, transfiriendo los riesgos asegurables a los que se encuentra expuesta, mediante la constitución de las pólizas de seguros que son objeto del proceso de contratación que desarrollará y cuyas condiciones técnicas y económicas de los seguros se encuentran establecidas en el pliego de condiciones</t>
  </si>
  <si>
    <t>Prestación de servicios de apoyo profesional y de apoyo a la gestión para las oficinas legislativas y administrativas de la cámara de representantes</t>
  </si>
  <si>
    <t>Contratar los servicios de alquiler de equipos técnicos y de producción para creación de contenidos audiovisuales y el funcionamiento del canal del congreso.</t>
  </si>
  <si>
    <t>Mantenimiento del data center de la Cámara de Representantes</t>
  </si>
  <si>
    <t>Mantenimiento preventivo y correctivo de vehículos del parque automotor</t>
  </si>
  <si>
    <t>Mantenimiento de ascensores edificio nuevo y capitolio nacional</t>
  </si>
  <si>
    <t xml:space="preserve">Servicio de mantenimiento preventivo y correctivo del sistema de aire acondicionado de las comisiones, el centro de cómputo y el gimnasio de la cámara de representantes </t>
  </si>
  <si>
    <t>Prestación de servicios de apoyo profesional y de apoyo a la gestión para las oficinas legislativas y administrativas de la Cámara de Representantes</t>
  </si>
  <si>
    <t>Prestación de servicios de asesoría a Unidades de Trabajo Legislativo</t>
  </si>
  <si>
    <t>80161501
80101504
93151501
93151603</t>
  </si>
  <si>
    <t>80161501
80101504
93151501
93151603
81101508
80111601
80111604
93141506
80121704</t>
  </si>
  <si>
    <t>43230000
43231505
43231600
43231508</t>
  </si>
  <si>
    <t>30 de abril de 2019</t>
  </si>
  <si>
    <t>VIRGILIO FARFÁN ROJAS
JEFE DIVISIÓN DE PERSONAL
Conmutador 4325100-01-02 Ext 5508
personal@camara.gov.co</t>
  </si>
  <si>
    <t>Prestación de servicios para el soporte y derechos de actualización del sistema de información Seven y kactus</t>
  </si>
  <si>
    <t>JEFFERSON PINZÓN HERNÁNDEZ
JEFE OFICINA PLANEACIÓN Y SISTEMAS
Conmutador 4325100-01-02 Ext 5595
jefferson.pinzon@camara.gov.co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</si>
</sst>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_(* #,##0.0_);_(* \(#,##0.0\);_(* &quot;-&quot;??_);_(@_)"/>
    <numFmt numFmtId="180" formatCode="_(* #,##0_);_(* \(#,##0\);_(* &quot;-&quot;??_);_(@_)"/>
    <numFmt numFmtId="181" formatCode="_-&quot;$&quot;* #,##0_-;\-&quot;$&quot;* #,##0_-;_-&quot;$&quot;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4"/>
      <color indexed="9"/>
      <name val="Arial Narrow"/>
      <family val="2"/>
    </font>
    <font>
      <sz val="12"/>
      <name val="Calibri"/>
      <family val="2"/>
    </font>
    <font>
      <b/>
      <sz val="14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4"/>
      <color theme="0"/>
      <name val="Arial Narrow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6" fillId="0" borderId="0" xfId="0" applyFont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47" fillId="23" borderId="17" xfId="38" applyFont="1" applyBorder="1" applyAlignment="1">
      <alignment horizontal="center" vertical="center" wrapText="1"/>
    </xf>
    <xf numFmtId="0" fontId="47" fillId="23" borderId="18" xfId="38" applyFont="1" applyBorder="1" applyAlignment="1">
      <alignment horizontal="center" vertical="center" wrapText="1"/>
    </xf>
    <xf numFmtId="180" fontId="47" fillId="23" borderId="18" xfId="48" applyNumberFormat="1" applyFont="1" applyFill="1" applyBorder="1" applyAlignment="1">
      <alignment horizontal="center" vertical="center" wrapText="1"/>
    </xf>
    <xf numFmtId="0" fontId="47" fillId="23" borderId="19" xfId="38" applyFont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right" vertical="center"/>
    </xf>
    <xf numFmtId="0" fontId="48" fillId="23" borderId="13" xfId="38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80" fontId="0" fillId="0" borderId="0" xfId="48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180" fontId="0" fillId="0" borderId="0" xfId="48" applyNumberFormat="1" applyFont="1" applyFill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1" fillId="33" borderId="0" xfId="0" applyFont="1" applyFill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3" fontId="45" fillId="33" borderId="0" xfId="0" applyNumberFormat="1" applyFont="1" applyFill="1" applyAlignment="1">
      <alignment vertical="center" wrapText="1"/>
    </xf>
    <xf numFmtId="3" fontId="0" fillId="33" borderId="0" xfId="0" applyNumberFormat="1" applyFill="1" applyAlignment="1">
      <alignment vertical="center" wrapText="1"/>
    </xf>
    <xf numFmtId="177" fontId="0" fillId="33" borderId="0" xfId="48" applyFont="1" applyFill="1" applyAlignment="1">
      <alignment vertical="center" wrapText="1"/>
    </xf>
    <xf numFmtId="180" fontId="0" fillId="33" borderId="0" xfId="48" applyNumberFormat="1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81" fontId="49" fillId="33" borderId="10" xfId="5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23" borderId="13" xfId="38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7" fontId="49" fillId="33" borderId="10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78" fontId="51" fillId="33" borderId="12" xfId="0" applyNumberFormat="1" applyFont="1" applyFill="1" applyBorder="1" applyAlignment="1">
      <alignment vertical="center" wrapText="1"/>
    </xf>
    <xf numFmtId="14" fontId="51" fillId="33" borderId="20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 quotePrefix="1">
      <alignment vertical="center" wrapText="1"/>
    </xf>
    <xf numFmtId="0" fontId="35" fillId="0" borderId="12" xfId="45" applyBorder="1" applyAlignment="1" quotePrefix="1">
      <alignment vertical="center" wrapText="1"/>
    </xf>
    <xf numFmtId="0" fontId="26" fillId="33" borderId="12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wrapText="1"/>
    </xf>
    <xf numFmtId="0" fontId="49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49" fillId="33" borderId="23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3" fontId="49" fillId="33" borderId="0" xfId="0" applyNumberFormat="1" applyFont="1" applyFill="1" applyAlignment="1">
      <alignment wrapText="1"/>
    </xf>
    <xf numFmtId="0" fontId="52" fillId="33" borderId="16" xfId="0" applyFont="1" applyFill="1" applyBorder="1" applyAlignment="1">
      <alignment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vertical="center" wrapText="1"/>
    </xf>
    <xf numFmtId="3" fontId="22" fillId="33" borderId="16" xfId="0" applyNumberFormat="1" applyFont="1" applyFill="1" applyBorder="1" applyAlignment="1">
      <alignment horizontal="right" vertical="center"/>
    </xf>
    <xf numFmtId="0" fontId="49" fillId="33" borderId="25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vertical="center" wrapText="1"/>
    </xf>
    <xf numFmtId="181" fontId="49" fillId="33" borderId="26" xfId="50" applyNumberFormat="1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vertical="center" wrapText="1"/>
    </xf>
    <xf numFmtId="3" fontId="22" fillId="33" borderId="26" xfId="0" applyNumberFormat="1" applyFont="1" applyFill="1" applyBorder="1" applyAlignment="1">
      <alignment horizontal="right" vertical="center"/>
    </xf>
    <xf numFmtId="0" fontId="49" fillId="33" borderId="26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vertical="center" wrapText="1"/>
    </xf>
    <xf numFmtId="3" fontId="22" fillId="33" borderId="28" xfId="0" applyNumberFormat="1" applyFont="1" applyFill="1" applyBorder="1" applyAlignment="1">
      <alignment horizontal="right" vertical="center"/>
    </xf>
    <xf numFmtId="0" fontId="52" fillId="33" borderId="28" xfId="0" applyFont="1" applyFill="1" applyBorder="1" applyAlignment="1">
      <alignment vertical="center" wrapText="1"/>
    </xf>
    <xf numFmtId="0" fontId="49" fillId="33" borderId="29" xfId="0" applyFont="1" applyFill="1" applyBorder="1" applyAlignment="1">
      <alignment horizontal="center" vertical="center" wrapText="1"/>
    </xf>
    <xf numFmtId="181" fontId="49" fillId="33" borderId="16" xfId="5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ar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6"/>
  <sheetViews>
    <sheetView showGridLines="0" tabSelected="1" zoomScale="55" zoomScaleNormal="55" zoomScalePageLayoutView="80" workbookViewId="0" topLeftCell="A4">
      <selection activeCell="C32" sqref="C32"/>
    </sheetView>
  </sheetViews>
  <sheetFormatPr defaultColWidth="10.8515625" defaultRowHeight="15"/>
  <cols>
    <col min="1" max="1" width="0.85546875" style="1" customWidth="1"/>
    <col min="2" max="2" width="25.7109375" style="1" customWidth="1"/>
    <col min="3" max="3" width="72.00390625" style="1" customWidth="1"/>
    <col min="4" max="4" width="19.57421875" style="32" customWidth="1"/>
    <col min="5" max="5" width="15.140625" style="20" customWidth="1"/>
    <col min="6" max="6" width="17.421875" style="20" customWidth="1"/>
    <col min="7" max="7" width="27.00390625" style="20" customWidth="1"/>
    <col min="8" max="8" width="18.7109375" style="21" customWidth="1"/>
    <col min="9" max="9" width="18.7109375" style="25" customWidth="1"/>
    <col min="10" max="10" width="16.140625" style="43" bestFit="1" customWidth="1"/>
    <col min="11" max="11" width="13.00390625" style="20" customWidth="1"/>
    <col min="12" max="12" width="48.421875" style="1" customWidth="1"/>
    <col min="13" max="13" width="3.140625" style="1" customWidth="1"/>
    <col min="14" max="14" width="20.140625" style="1" customWidth="1"/>
    <col min="15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15">
      <c r="B5" s="5" t="s">
        <v>1</v>
      </c>
      <c r="C5" s="6" t="s">
        <v>29</v>
      </c>
      <c r="F5" s="84" t="s">
        <v>27</v>
      </c>
      <c r="G5" s="85"/>
      <c r="H5" s="85"/>
      <c r="I5" s="86"/>
    </row>
    <row r="6" spans="2:9" ht="15">
      <c r="B6" s="3" t="s">
        <v>2</v>
      </c>
      <c r="C6" s="4" t="s">
        <v>30</v>
      </c>
      <c r="F6" s="87"/>
      <c r="G6" s="88"/>
      <c r="H6" s="88"/>
      <c r="I6" s="89"/>
    </row>
    <row r="7" spans="2:9" ht="15">
      <c r="B7" s="47" t="s">
        <v>3</v>
      </c>
      <c r="C7" s="48">
        <v>4325100</v>
      </c>
      <c r="F7" s="87"/>
      <c r="G7" s="88"/>
      <c r="H7" s="88"/>
      <c r="I7" s="89"/>
    </row>
    <row r="8" spans="2:9" ht="15">
      <c r="B8" s="47" t="s">
        <v>16</v>
      </c>
      <c r="C8" s="49" t="s">
        <v>31</v>
      </c>
      <c r="F8" s="87"/>
      <c r="G8" s="88"/>
      <c r="H8" s="88"/>
      <c r="I8" s="89"/>
    </row>
    <row r="9" spans="2:9" ht="135">
      <c r="B9" s="47" t="s">
        <v>19</v>
      </c>
      <c r="C9" s="13" t="s">
        <v>32</v>
      </c>
      <c r="F9" s="90"/>
      <c r="G9" s="91"/>
      <c r="H9" s="91"/>
      <c r="I9" s="92"/>
    </row>
    <row r="10" spans="2:8" ht="15">
      <c r="B10" s="47" t="s">
        <v>4</v>
      </c>
      <c r="C10" s="50" t="s">
        <v>33</v>
      </c>
      <c r="F10" s="22"/>
      <c r="G10" s="22"/>
      <c r="H10" s="23"/>
    </row>
    <row r="11" spans="2:9" ht="60">
      <c r="B11" s="47" t="s">
        <v>5</v>
      </c>
      <c r="C11" s="13" t="s">
        <v>34</v>
      </c>
      <c r="F11" s="84" t="s">
        <v>26</v>
      </c>
      <c r="G11" s="85"/>
      <c r="H11" s="85"/>
      <c r="I11" s="86"/>
    </row>
    <row r="12" spans="2:9" ht="40.5" customHeight="1">
      <c r="B12" s="47" t="s">
        <v>23</v>
      </c>
      <c r="C12" s="45">
        <v>14892279850</v>
      </c>
      <c r="D12" s="44"/>
      <c r="F12" s="87"/>
      <c r="G12" s="88"/>
      <c r="H12" s="88"/>
      <c r="I12" s="89"/>
    </row>
    <row r="13" spans="2:9" ht="30">
      <c r="B13" s="47" t="s">
        <v>24</v>
      </c>
      <c r="C13" s="45">
        <v>538275400</v>
      </c>
      <c r="D13" s="44"/>
      <c r="F13" s="87"/>
      <c r="G13" s="88"/>
      <c r="H13" s="88"/>
      <c r="I13" s="89"/>
    </row>
    <row r="14" spans="2:9" ht="30">
      <c r="B14" s="47" t="s">
        <v>25</v>
      </c>
      <c r="C14" s="45">
        <v>53827540</v>
      </c>
      <c r="F14" s="87"/>
      <c r="G14" s="88"/>
      <c r="H14" s="88"/>
      <c r="I14" s="89"/>
    </row>
    <row r="15" spans="2:9" ht="30.75" thickBot="1">
      <c r="B15" s="51" t="s">
        <v>18</v>
      </c>
      <c r="C15" s="46">
        <v>43500</v>
      </c>
      <c r="F15" s="90"/>
      <c r="G15" s="91"/>
      <c r="H15" s="91"/>
      <c r="I15" s="92"/>
    </row>
    <row r="17" spans="2:9" ht="15.75" thickBot="1">
      <c r="B17" s="7" t="s">
        <v>15</v>
      </c>
      <c r="I17" s="26" t="s">
        <v>35</v>
      </c>
    </row>
    <row r="18" spans="2:12" s="12" customFormat="1" ht="90.75" thickBot="1">
      <c r="B18" s="14" t="s">
        <v>28</v>
      </c>
      <c r="C18" s="15" t="s">
        <v>6</v>
      </c>
      <c r="D18" s="15" t="s">
        <v>17</v>
      </c>
      <c r="E18" s="15" t="s">
        <v>7</v>
      </c>
      <c r="F18" s="15" t="s">
        <v>8</v>
      </c>
      <c r="G18" s="15" t="s">
        <v>9</v>
      </c>
      <c r="H18" s="16" t="s">
        <v>10</v>
      </c>
      <c r="I18" s="16" t="s">
        <v>11</v>
      </c>
      <c r="J18" s="16" t="s">
        <v>12</v>
      </c>
      <c r="K18" s="15" t="s">
        <v>13</v>
      </c>
      <c r="L18" s="17" t="s">
        <v>14</v>
      </c>
    </row>
    <row r="19" spans="2:12" s="56" customFormat="1" ht="63">
      <c r="B19" s="53">
        <v>39000000</v>
      </c>
      <c r="C19" s="27" t="s">
        <v>73</v>
      </c>
      <c r="D19" s="33" t="s">
        <v>65</v>
      </c>
      <c r="E19" s="24" t="s">
        <v>45</v>
      </c>
      <c r="F19" s="24" t="s">
        <v>53</v>
      </c>
      <c r="G19" s="24" t="s">
        <v>38</v>
      </c>
      <c r="H19" s="18">
        <v>30000000</v>
      </c>
      <c r="I19" s="18">
        <v>30000000</v>
      </c>
      <c r="J19" s="33" t="s">
        <v>66</v>
      </c>
      <c r="K19" s="54"/>
      <c r="L19" s="55" t="s">
        <v>36</v>
      </c>
    </row>
    <row r="20" spans="2:12" s="56" customFormat="1" ht="63">
      <c r="B20" s="57">
        <v>82121800</v>
      </c>
      <c r="C20" s="27" t="s">
        <v>74</v>
      </c>
      <c r="D20" s="33" t="s">
        <v>60</v>
      </c>
      <c r="E20" s="24" t="s">
        <v>45</v>
      </c>
      <c r="F20" s="24" t="s">
        <v>63</v>
      </c>
      <c r="G20" s="24" t="s">
        <v>38</v>
      </c>
      <c r="H20" s="18">
        <v>500000000</v>
      </c>
      <c r="I20" s="18">
        <v>500000000</v>
      </c>
      <c r="J20" s="33" t="s">
        <v>66</v>
      </c>
      <c r="K20" s="58"/>
      <c r="L20" s="55" t="s">
        <v>70</v>
      </c>
    </row>
    <row r="21" spans="2:12" s="56" customFormat="1" ht="189">
      <c r="B21" s="59" t="s">
        <v>40</v>
      </c>
      <c r="C21" s="27" t="s">
        <v>75</v>
      </c>
      <c r="D21" s="39" t="s">
        <v>60</v>
      </c>
      <c r="E21" s="27" t="s">
        <v>45</v>
      </c>
      <c r="F21" s="27" t="s">
        <v>50</v>
      </c>
      <c r="G21" s="27" t="s">
        <v>38</v>
      </c>
      <c r="H21" s="18">
        <v>400000000</v>
      </c>
      <c r="I21" s="18">
        <v>400000000</v>
      </c>
      <c r="J21" s="39" t="s">
        <v>66</v>
      </c>
      <c r="K21" s="27"/>
      <c r="L21" s="52" t="s">
        <v>36</v>
      </c>
    </row>
    <row r="22" spans="2:12" s="56" customFormat="1" ht="63">
      <c r="B22" s="60">
        <v>15101506</v>
      </c>
      <c r="C22" s="27" t="s">
        <v>76</v>
      </c>
      <c r="D22" s="33" t="s">
        <v>67</v>
      </c>
      <c r="E22" s="24" t="s">
        <v>45</v>
      </c>
      <c r="F22" s="24" t="s">
        <v>64</v>
      </c>
      <c r="G22" s="24" t="s">
        <v>38</v>
      </c>
      <c r="H22" s="18">
        <v>60000000</v>
      </c>
      <c r="I22" s="18">
        <v>60000000</v>
      </c>
      <c r="J22" s="33" t="s">
        <v>66</v>
      </c>
      <c r="K22" s="58"/>
      <c r="L22" s="55" t="s">
        <v>36</v>
      </c>
    </row>
    <row r="23" spans="2:12" s="56" customFormat="1" ht="78" customHeight="1">
      <c r="B23" s="60" t="s">
        <v>71</v>
      </c>
      <c r="C23" s="27" t="s">
        <v>77</v>
      </c>
      <c r="D23" s="33" t="s">
        <v>58</v>
      </c>
      <c r="E23" s="24" t="s">
        <v>45</v>
      </c>
      <c r="F23" s="24" t="s">
        <v>59</v>
      </c>
      <c r="G23" s="24" t="s">
        <v>38</v>
      </c>
      <c r="H23" s="18">
        <v>4000000</v>
      </c>
      <c r="I23" s="18">
        <v>4000000</v>
      </c>
      <c r="J23" s="33" t="s">
        <v>66</v>
      </c>
      <c r="K23" s="58"/>
      <c r="L23" s="55" t="s">
        <v>72</v>
      </c>
    </row>
    <row r="24" spans="2:12" s="56" customFormat="1" ht="63">
      <c r="B24" s="57">
        <v>90101700</v>
      </c>
      <c r="C24" s="27" t="s">
        <v>78</v>
      </c>
      <c r="D24" s="33" t="s">
        <v>67</v>
      </c>
      <c r="E24" s="24" t="s">
        <v>68</v>
      </c>
      <c r="F24" s="24" t="s">
        <v>64</v>
      </c>
      <c r="G24" s="24" t="s">
        <v>38</v>
      </c>
      <c r="H24" s="18">
        <v>737434428</v>
      </c>
      <c r="I24" s="18">
        <v>737434428</v>
      </c>
      <c r="J24" s="33" t="s">
        <v>66</v>
      </c>
      <c r="K24" s="58"/>
      <c r="L24" s="55" t="s">
        <v>36</v>
      </c>
    </row>
    <row r="25" spans="2:12" s="56" customFormat="1" ht="63">
      <c r="B25" s="60">
        <v>76111500</v>
      </c>
      <c r="C25" s="27" t="s">
        <v>79</v>
      </c>
      <c r="D25" s="33" t="s">
        <v>67</v>
      </c>
      <c r="E25" s="24" t="s">
        <v>68</v>
      </c>
      <c r="F25" s="24" t="s">
        <v>64</v>
      </c>
      <c r="G25" s="24" t="s">
        <v>38</v>
      </c>
      <c r="H25" s="18">
        <v>720927766</v>
      </c>
      <c r="I25" s="18">
        <v>720927766</v>
      </c>
      <c r="J25" s="33" t="s">
        <v>66</v>
      </c>
      <c r="K25" s="58"/>
      <c r="L25" s="55" t="s">
        <v>36</v>
      </c>
    </row>
    <row r="26" spans="2:14" s="56" customFormat="1" ht="63">
      <c r="B26" s="57">
        <v>90121502</v>
      </c>
      <c r="C26" s="27" t="s">
        <v>80</v>
      </c>
      <c r="D26" s="40" t="s">
        <v>67</v>
      </c>
      <c r="E26" s="24" t="s">
        <v>45</v>
      </c>
      <c r="F26" s="24" t="s">
        <v>48</v>
      </c>
      <c r="G26" s="24" t="s">
        <v>38</v>
      </c>
      <c r="H26" s="18">
        <v>5000000000</v>
      </c>
      <c r="I26" s="18">
        <v>5000000000</v>
      </c>
      <c r="J26" s="33" t="s">
        <v>66</v>
      </c>
      <c r="K26" s="24"/>
      <c r="L26" s="55" t="s">
        <v>36</v>
      </c>
      <c r="N26" s="62"/>
    </row>
    <row r="27" spans="2:12" s="56" customFormat="1" ht="141.75" customHeight="1">
      <c r="B27" s="60" t="s">
        <v>41</v>
      </c>
      <c r="C27" s="27" t="s">
        <v>81</v>
      </c>
      <c r="D27" s="33" t="s">
        <v>51</v>
      </c>
      <c r="E27" s="24" t="s">
        <v>46</v>
      </c>
      <c r="F27" s="24" t="s">
        <v>48</v>
      </c>
      <c r="G27" s="24" t="s">
        <v>38</v>
      </c>
      <c r="H27" s="18">
        <v>2030000000</v>
      </c>
      <c r="I27" s="18">
        <v>2030000000</v>
      </c>
      <c r="J27" s="33" t="s">
        <v>69</v>
      </c>
      <c r="K27" s="24" t="s">
        <v>52</v>
      </c>
      <c r="L27" s="55" t="s">
        <v>36</v>
      </c>
    </row>
    <row r="28" spans="2:12" s="56" customFormat="1" ht="141.75" customHeight="1">
      <c r="B28" s="60" t="s">
        <v>42</v>
      </c>
      <c r="C28" s="27" t="s">
        <v>81</v>
      </c>
      <c r="D28" s="33" t="s">
        <v>51</v>
      </c>
      <c r="E28" s="24" t="s">
        <v>46</v>
      </c>
      <c r="F28" s="24" t="s">
        <v>48</v>
      </c>
      <c r="G28" s="24" t="s">
        <v>38</v>
      </c>
      <c r="H28" s="18">
        <v>465217656</v>
      </c>
      <c r="I28" s="18">
        <v>465217656</v>
      </c>
      <c r="J28" s="33" t="s">
        <v>69</v>
      </c>
      <c r="K28" s="24" t="s">
        <v>52</v>
      </c>
      <c r="L28" s="55" t="s">
        <v>36</v>
      </c>
    </row>
    <row r="29" spans="2:12" s="56" customFormat="1" ht="126" hidden="1">
      <c r="B29" s="60" t="s">
        <v>43</v>
      </c>
      <c r="C29" s="27" t="s">
        <v>82</v>
      </c>
      <c r="D29" s="33" t="s">
        <v>56</v>
      </c>
      <c r="E29" s="24" t="s">
        <v>57</v>
      </c>
      <c r="F29" s="24" t="s">
        <v>47</v>
      </c>
      <c r="G29" s="24" t="s">
        <v>38</v>
      </c>
      <c r="H29" s="18"/>
      <c r="I29" s="18"/>
      <c r="J29" s="33" t="s">
        <v>66</v>
      </c>
      <c r="K29" s="58"/>
      <c r="L29" s="55" t="s">
        <v>37</v>
      </c>
    </row>
    <row r="30" spans="2:12" s="56" customFormat="1" ht="63">
      <c r="B30" s="59" t="s">
        <v>55</v>
      </c>
      <c r="C30" s="27" t="s">
        <v>83</v>
      </c>
      <c r="D30" s="34" t="s">
        <v>67</v>
      </c>
      <c r="E30" s="24" t="s">
        <v>45</v>
      </c>
      <c r="F30" s="24" t="s">
        <v>48</v>
      </c>
      <c r="G30" s="24" t="s">
        <v>38</v>
      </c>
      <c r="H30" s="18">
        <f>2000000000+200000000</f>
        <v>2200000000</v>
      </c>
      <c r="I30" s="18">
        <v>2000000000</v>
      </c>
      <c r="J30" s="33" t="s">
        <v>66</v>
      </c>
      <c r="K30" s="58"/>
      <c r="L30" s="61" t="s">
        <v>39</v>
      </c>
    </row>
    <row r="31" spans="2:12" s="56" customFormat="1" ht="63">
      <c r="B31" s="59" t="s">
        <v>54</v>
      </c>
      <c r="C31" s="27" t="s">
        <v>84</v>
      </c>
      <c r="D31" s="34" t="s">
        <v>60</v>
      </c>
      <c r="E31" s="24" t="s">
        <v>45</v>
      </c>
      <c r="F31" s="24" t="s">
        <v>61</v>
      </c>
      <c r="G31" s="24" t="s">
        <v>38</v>
      </c>
      <c r="H31" s="18">
        <f>160000000+80000000+120000000-10000000</f>
        <v>350000000</v>
      </c>
      <c r="I31" s="18">
        <f>160000000+80000000+120000000</f>
        <v>360000000</v>
      </c>
      <c r="J31" s="33" t="s">
        <v>66</v>
      </c>
      <c r="K31" s="58"/>
      <c r="L31" s="55" t="s">
        <v>96</v>
      </c>
    </row>
    <row r="32" spans="2:12" s="56" customFormat="1" ht="63">
      <c r="B32" s="60">
        <v>78181500</v>
      </c>
      <c r="C32" s="27" t="s">
        <v>85</v>
      </c>
      <c r="D32" s="34" t="s">
        <v>49</v>
      </c>
      <c r="E32" s="24" t="s">
        <v>45</v>
      </c>
      <c r="F32" s="24" t="s">
        <v>48</v>
      </c>
      <c r="G32" s="24" t="s">
        <v>38</v>
      </c>
      <c r="H32" s="18">
        <v>700000000</v>
      </c>
      <c r="I32" s="18">
        <v>700000000</v>
      </c>
      <c r="J32" s="33" t="s">
        <v>66</v>
      </c>
      <c r="K32" s="58"/>
      <c r="L32" s="55" t="s">
        <v>36</v>
      </c>
    </row>
    <row r="33" spans="2:12" s="56" customFormat="1" ht="63">
      <c r="B33" s="57" t="s">
        <v>44</v>
      </c>
      <c r="C33" s="27" t="s">
        <v>86</v>
      </c>
      <c r="D33" s="34" t="s">
        <v>60</v>
      </c>
      <c r="E33" s="24" t="s">
        <v>45</v>
      </c>
      <c r="F33" s="24" t="s">
        <v>53</v>
      </c>
      <c r="G33" s="24" t="s">
        <v>38</v>
      </c>
      <c r="H33" s="18">
        <v>50000000</v>
      </c>
      <c r="I33" s="18">
        <v>50000000</v>
      </c>
      <c r="J33" s="33" t="s">
        <v>66</v>
      </c>
      <c r="K33" s="58"/>
      <c r="L33" s="55" t="s">
        <v>36</v>
      </c>
    </row>
    <row r="34" spans="2:12" s="56" customFormat="1" ht="63">
      <c r="B34" s="57">
        <v>72101511</v>
      </c>
      <c r="C34" s="27" t="s">
        <v>87</v>
      </c>
      <c r="D34" s="34" t="s">
        <v>62</v>
      </c>
      <c r="E34" s="24" t="s">
        <v>45</v>
      </c>
      <c r="F34" s="24" t="s">
        <v>53</v>
      </c>
      <c r="G34" s="24" t="s">
        <v>38</v>
      </c>
      <c r="H34" s="18">
        <v>50000000</v>
      </c>
      <c r="I34" s="18">
        <v>50000000</v>
      </c>
      <c r="J34" s="33" t="s">
        <v>66</v>
      </c>
      <c r="K34" s="58"/>
      <c r="L34" s="55" t="s">
        <v>36</v>
      </c>
    </row>
    <row r="35" spans="2:12" s="56" customFormat="1" ht="63">
      <c r="B35" s="67" t="s">
        <v>92</v>
      </c>
      <c r="C35" s="68" t="s">
        <v>95</v>
      </c>
      <c r="D35" s="34" t="s">
        <v>60</v>
      </c>
      <c r="E35" s="70" t="s">
        <v>93</v>
      </c>
      <c r="F35" s="70" t="s">
        <v>63</v>
      </c>
      <c r="G35" s="24" t="s">
        <v>38</v>
      </c>
      <c r="H35" s="71">
        <v>80000000</v>
      </c>
      <c r="I35" s="71">
        <f>+H35</f>
        <v>80000000</v>
      </c>
      <c r="J35" s="33" t="s">
        <v>66</v>
      </c>
      <c r="K35" s="73"/>
      <c r="L35" s="55" t="s">
        <v>94</v>
      </c>
    </row>
    <row r="36" spans="2:12" s="56" customFormat="1" ht="141.75">
      <c r="B36" s="67" t="s">
        <v>91</v>
      </c>
      <c r="C36" s="68" t="s">
        <v>88</v>
      </c>
      <c r="D36" s="69" t="s">
        <v>60</v>
      </c>
      <c r="E36" s="70" t="s">
        <v>45</v>
      </c>
      <c r="F36" s="70" t="s">
        <v>63</v>
      </c>
      <c r="G36" s="24" t="s">
        <v>38</v>
      </c>
      <c r="H36" s="71">
        <v>530700000</v>
      </c>
      <c r="I36" s="71">
        <f>+H36</f>
        <v>530700000</v>
      </c>
      <c r="J36" s="72" t="s">
        <v>66</v>
      </c>
      <c r="K36" s="73"/>
      <c r="L36" s="74" t="s">
        <v>37</v>
      </c>
    </row>
    <row r="37" spans="2:12" s="56" customFormat="1" ht="63.75" thickBot="1">
      <c r="B37" s="64" t="s">
        <v>90</v>
      </c>
      <c r="C37" s="65" t="s">
        <v>89</v>
      </c>
      <c r="D37" s="82" t="s">
        <v>60</v>
      </c>
      <c r="E37" s="42" t="s">
        <v>45</v>
      </c>
      <c r="F37" s="42" t="s">
        <v>63</v>
      </c>
      <c r="G37" s="42" t="s">
        <v>38</v>
      </c>
      <c r="H37" s="66">
        <v>984000000</v>
      </c>
      <c r="I37" s="66">
        <f>+H37</f>
        <v>984000000</v>
      </c>
      <c r="J37" s="41" t="s">
        <v>66</v>
      </c>
      <c r="K37" s="63"/>
      <c r="L37" s="83" t="s">
        <v>37</v>
      </c>
    </row>
    <row r="38" spans="2:12" s="56" customFormat="1" ht="1.5" customHeight="1" thickBot="1">
      <c r="B38" s="75"/>
      <c r="C38" s="76"/>
      <c r="D38" s="77"/>
      <c r="E38" s="78"/>
      <c r="F38" s="78"/>
      <c r="G38" s="78"/>
      <c r="H38" s="79"/>
      <c r="I38" s="79"/>
      <c r="J38" s="77"/>
      <c r="K38" s="80"/>
      <c r="L38" s="81"/>
    </row>
    <row r="39" ht="15">
      <c r="H39" s="21">
        <f>SUM(H19:H38)</f>
        <v>14892279850</v>
      </c>
    </row>
    <row r="40" spans="2:9" ht="30.75" thickBot="1">
      <c r="B40" s="9" t="s">
        <v>21</v>
      </c>
      <c r="C40" s="8"/>
      <c r="D40" s="35"/>
      <c r="I40" s="28"/>
    </row>
    <row r="41" spans="2:10" s="20" customFormat="1" ht="56.25">
      <c r="B41" s="19" t="s">
        <v>6</v>
      </c>
      <c r="C41" s="19" t="s">
        <v>22</v>
      </c>
      <c r="D41" s="36" t="s">
        <v>14</v>
      </c>
      <c r="H41" s="21"/>
      <c r="I41" s="31"/>
      <c r="J41" s="43"/>
    </row>
    <row r="42" spans="2:9" ht="15">
      <c r="B42" s="3"/>
      <c r="C42" s="2"/>
      <c r="D42" s="37"/>
      <c r="I42" s="31"/>
    </row>
    <row r="43" spans="2:9" ht="15">
      <c r="B43" s="3"/>
      <c r="C43" s="2"/>
      <c r="D43" s="37"/>
      <c r="I43" s="30"/>
    </row>
    <row r="44" spans="2:9" ht="15">
      <c r="B44" s="3"/>
      <c r="C44" s="2"/>
      <c r="D44" s="37"/>
      <c r="I44" s="29"/>
    </row>
    <row r="45" spans="2:4" ht="15">
      <c r="B45" s="3"/>
      <c r="C45" s="2"/>
      <c r="D45" s="37"/>
    </row>
    <row r="46" spans="2:4" ht="15.75" thickBot="1">
      <c r="B46" s="10"/>
      <c r="C46" s="11"/>
      <c r="D46" s="38"/>
    </row>
  </sheetData>
  <sheetProtection/>
  <mergeCells count="2">
    <mergeCell ref="F5:I9"/>
    <mergeCell ref="F11:I15"/>
  </mergeCells>
  <hyperlinks>
    <hyperlink ref="C8" r:id="rId1" display="www.camara.gov.co"/>
  </hyperlinks>
  <printOptions horizontalCentered="1"/>
  <pageMargins left="0.1968503937007874" right="0.1968503937007874" top="0.1968503937007874" bottom="0.3937007874015748" header="0.31496062992125984" footer="0.31496062992125984"/>
  <pageSetup horizontalDpi="600" verticalDpi="600" orientation="landscape" paperSize="196" scale="55" r:id="rId2"/>
  <headerFooter>
    <oddFooter>&amp;C&amp;F  - 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rociosoler</cp:lastModifiedBy>
  <cp:lastPrinted>2019-06-12T22:09:26Z</cp:lastPrinted>
  <dcterms:created xsi:type="dcterms:W3CDTF">2012-12-10T15:58:41Z</dcterms:created>
  <dcterms:modified xsi:type="dcterms:W3CDTF">2019-06-21T19:42:17Z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